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Lis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2" i="1"/>
  <c r="G111"/>
  <c r="F111"/>
  <c r="G110"/>
  <c r="F110"/>
  <c r="G109"/>
  <c r="F109"/>
  <c r="G108"/>
  <c r="F108"/>
  <c r="G107"/>
  <c r="F107"/>
  <c r="G106"/>
  <c r="F106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F59"/>
  <c r="F58"/>
  <c r="G57"/>
  <c r="F57"/>
  <c r="G56"/>
  <c r="F56"/>
  <c r="G55"/>
  <c r="F55"/>
  <c r="G54"/>
  <c r="F54"/>
  <c r="F53"/>
  <c r="G53" s="1"/>
  <c r="G52"/>
  <c r="F52"/>
  <c r="F51"/>
  <c r="G51" s="1"/>
  <c r="G50"/>
  <c r="F50"/>
  <c r="G49"/>
  <c r="F49"/>
  <c r="E48"/>
  <c r="F48" s="1"/>
  <c r="G48" s="1"/>
  <c r="F47"/>
  <c r="G47" s="1"/>
  <c r="F46"/>
  <c r="G46" s="1"/>
  <c r="E41" l="1"/>
  <c r="F41" s="1"/>
  <c r="G39"/>
  <c r="D39"/>
  <c r="F38"/>
  <c r="D35"/>
  <c r="E35" s="1"/>
  <c r="F35" s="1"/>
  <c r="E34"/>
  <c r="F34" s="1"/>
  <c r="E33"/>
  <c r="F33" s="1"/>
  <c r="E32"/>
  <c r="F32" s="1"/>
  <c r="E31"/>
  <c r="F31" s="1"/>
  <c r="G30"/>
  <c r="D30"/>
  <c r="E30" l="1"/>
  <c r="F30" s="1"/>
  <c r="E8"/>
  <c r="F8" s="1"/>
  <c r="E9"/>
  <c r="E10"/>
  <c r="F10" s="1"/>
  <c r="E11"/>
  <c r="E12"/>
  <c r="E7"/>
  <c r="F7" s="1"/>
</calcChain>
</file>

<file path=xl/sharedStrings.xml><?xml version="1.0" encoding="utf-8"?>
<sst xmlns="http://schemas.openxmlformats.org/spreadsheetml/2006/main" count="193" uniqueCount="76">
  <si>
    <t>PROMJENA</t>
  </si>
  <si>
    <t>PLANIRANO</t>
  </si>
  <si>
    <t>IZNOS</t>
  </si>
  <si>
    <t>(%)</t>
  </si>
  <si>
    <t>NOVI IZNOS</t>
  </si>
  <si>
    <t>A.</t>
  </si>
  <si>
    <t>RAČUN PRIHODA I RASHODA</t>
  </si>
  <si>
    <t>Prihodi poslovanja</t>
  </si>
  <si>
    <t>Prihodi od prodaje nefinancijske imovine</t>
  </si>
  <si>
    <t>Rashodi poslovanja</t>
  </si>
  <si>
    <t>Rashodi za nabavu nefinancijske imovine</t>
  </si>
  <si>
    <t>RAZLIKA</t>
  </si>
  <si>
    <t>B.</t>
  </si>
  <si>
    <t>RAČUN ZADUŽIVANJA/FINANCIRANJA</t>
  </si>
  <si>
    <t>Primici od financijske imovine i zaduživanja</t>
  </si>
  <si>
    <t>Izdaci za financijsku imovinu i otplate zajmova</t>
  </si>
  <si>
    <t>0.0%</t>
  </si>
  <si>
    <t>NETO ZADUŽIVANJE/FINANCIRANJE</t>
  </si>
  <si>
    <t>VIŠAK/MANJAK + NETO ZADUŽIVANJA/FINANCIRANJA + RASPOLOŽIVA SREDSTVA IZ PRETHODNIH GODINA</t>
  </si>
  <si>
    <t xml:space="preserve">                                                                                                                                    OPĆI DIO</t>
  </si>
  <si>
    <t xml:space="preserve"> </t>
  </si>
  <si>
    <t>1.</t>
  </si>
  <si>
    <t>BROJ KONTA</t>
  </si>
  <si>
    <t>VRSTA PRIHODA / RASHODA</t>
  </si>
  <si>
    <t>A. RAČUN PRIHODA I RASHODA</t>
  </si>
  <si>
    <t>Pomoći iz inozemstva i od subjekata unutar općeg proračuna</t>
  </si>
  <si>
    <t>Prihodi od imovine</t>
  </si>
  <si>
    <t>Prihodi od upravnih i administrativnih pristojbi, pristojbi po posebnim propisima i naknada</t>
  </si>
  <si>
    <t xml:space="preserve">Prihodi iz nadležnog proračuna i od HZZO na temelju ugovornih obveza </t>
  </si>
  <si>
    <t>Rashodi za zaposlene</t>
  </si>
  <si>
    <t>Materijalni rashodi</t>
  </si>
  <si>
    <t>Financijski rashodi</t>
  </si>
  <si>
    <t>Rashodi za nabavu neproizvedene dugotrajne imovine</t>
  </si>
  <si>
    <t>Rashodi za nabavu proizvedene dugotrajne imovine</t>
  </si>
  <si>
    <t>POZICIJA</t>
  </si>
  <si>
    <t>VRSTA RASHODA / IZDATAKA</t>
  </si>
  <si>
    <t>PROMJENA IZNOS</t>
  </si>
  <si>
    <t>PROMJENA (%)</t>
  </si>
  <si>
    <t>SVEUKUPNO RASHODI / IZDACI</t>
  </si>
  <si>
    <t>Proračunski korisnik</t>
  </si>
  <si>
    <t>NARODNA KNJIŽNICA I ČITAONICA GUNJA</t>
  </si>
  <si>
    <t>Program</t>
  </si>
  <si>
    <t>Stručna knjižnična i informacijska djelatnost</t>
  </si>
  <si>
    <t>Aktivnost</t>
  </si>
  <si>
    <t>A100001</t>
  </si>
  <si>
    <t>Redovna knjižnična djelatnost</t>
  </si>
  <si>
    <t xml:space="preserve">Korisnik </t>
  </si>
  <si>
    <t xml:space="preserve">Izvor </t>
  </si>
  <si>
    <t>1.0.</t>
  </si>
  <si>
    <t>Opći prihodi i primici - PK</t>
  </si>
  <si>
    <t xml:space="preserve">Funkcijska klasifikacija </t>
  </si>
  <si>
    <t>Službe kulture</t>
  </si>
  <si>
    <t xml:space="preserve">Lokacija </t>
  </si>
  <si>
    <t>4.0.1</t>
  </si>
  <si>
    <t>Prihodi za posebne namjene - PK</t>
  </si>
  <si>
    <t>A100002</t>
  </si>
  <si>
    <t>Nabava knjižnične građe</t>
  </si>
  <si>
    <t>1.0.1</t>
  </si>
  <si>
    <t>5.0.1</t>
  </si>
  <si>
    <t>Pomoći - PK</t>
  </si>
  <si>
    <t>A100003</t>
  </si>
  <si>
    <t>Mjesec Hrvatske knjige</t>
  </si>
  <si>
    <t>A100004</t>
  </si>
  <si>
    <t>Program za djecu „Noć knjige“</t>
  </si>
  <si>
    <t>A100005</t>
  </si>
  <si>
    <t>Program za djecu Ljeto u knjižnici“</t>
  </si>
  <si>
    <t>A100006</t>
  </si>
  <si>
    <t>Program „ Međunarodni dan dječje knjige“</t>
  </si>
  <si>
    <t>A100007</t>
  </si>
  <si>
    <t>Nabava uredske opreme i namještaja“</t>
  </si>
  <si>
    <t>2090 ,38</t>
  </si>
  <si>
    <t>Pomoći</t>
  </si>
  <si>
    <t>A100008</t>
  </si>
  <si>
    <t>Advent u knjižnici</t>
  </si>
  <si>
    <t>I. IZMJENE I DOPUNE FINANCIJSKOG PLANA PRORAČUNSKOG KORISNIKA NARODNE KNJIŽNICE I ČITAONICE GUNJA ZA 2023 GODINU</t>
  </si>
  <si>
    <t>I. IZMJENE I DOPUNE FINANCIJSKOG PLANA PRORAČUNSKOG KORISNIKA NARODNA KNJIŽNICA I ČITAONICA GUNJA ZA 2023 -POSEBNI DIO</t>
  </si>
</sst>
</file>

<file path=xl/styles.xml><?xml version="1.0" encoding="utf-8"?>
<styleSheet xmlns="http://schemas.openxmlformats.org/spreadsheetml/2006/main">
  <numFmts count="1">
    <numFmt numFmtId="43" formatCode="_-* #,##0.00\ _k_n_-;\-* #,##0.00\ _k_n_-;_-* &quot;-&quot;??\ _k_n_-;_-@_-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535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1C1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1E1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3C9B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EDE01"/>
        <bgColor indexed="64"/>
      </patternFill>
    </fill>
    <fill>
      <patternFill patternType="solid">
        <fgColor rgb="FFB9E9FF"/>
        <bgColor indexed="64"/>
      </patternFill>
    </fill>
    <fill>
      <patternFill patternType="solid">
        <fgColor rgb="FFFFE0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10" fontId="6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10" fontId="6" fillId="0" borderId="1" xfId="0" applyNumberFormat="1" applyFont="1" applyBorder="1" applyAlignment="1">
      <alignment horizontal="right" vertical="center" wrapText="1"/>
    </xf>
    <xf numFmtId="43" fontId="3" fillId="0" borderId="1" xfId="1" applyFont="1" applyBorder="1" applyAlignment="1">
      <alignment vertical="center" wrapText="1"/>
    </xf>
    <xf numFmtId="43" fontId="6" fillId="0" borderId="1" xfId="1" applyFont="1" applyBorder="1" applyAlignment="1">
      <alignment horizontal="right" vertical="center" wrapText="1"/>
    </xf>
    <xf numFmtId="10" fontId="3" fillId="0" borderId="1" xfId="2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4" fontId="3" fillId="3" borderId="0" xfId="0" applyNumberFormat="1" applyFont="1" applyFill="1" applyAlignment="1">
      <alignment horizontal="right" vertical="center" wrapText="1"/>
    </xf>
    <xf numFmtId="4" fontId="8" fillId="3" borderId="0" xfId="0" applyNumberFormat="1" applyFont="1" applyFill="1" applyAlignment="1">
      <alignment horizontal="right" vertical="center" wrapText="1"/>
    </xf>
    <xf numFmtId="10" fontId="8" fillId="3" borderId="0" xfId="0" applyNumberFormat="1" applyFont="1" applyFill="1" applyAlignment="1">
      <alignment horizontal="right" vertical="center" wrapText="1"/>
    </xf>
    <xf numFmtId="4" fontId="8" fillId="4" borderId="0" xfId="0" applyNumberFormat="1" applyFont="1" applyFill="1" applyAlignment="1">
      <alignment horizontal="right" vertical="center" wrapText="1"/>
    </xf>
    <xf numFmtId="10" fontId="8" fillId="4" borderId="0" xfId="0" applyNumberFormat="1" applyFont="1" applyFill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10" fontId="8" fillId="4" borderId="0" xfId="2" applyNumberFormat="1" applyFont="1" applyFill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9" fillId="5" borderId="0" xfId="0" applyFont="1" applyFill="1" applyAlignment="1">
      <alignment vertical="center" wrapText="1"/>
    </xf>
    <xf numFmtId="4" fontId="9" fillId="5" borderId="0" xfId="0" applyNumberFormat="1" applyFont="1" applyFill="1" applyAlignment="1">
      <alignment horizontal="right" vertical="center" wrapText="1"/>
    </xf>
    <xf numFmtId="0" fontId="9" fillId="5" borderId="0" xfId="0" applyFont="1" applyFill="1" applyAlignment="1">
      <alignment horizontal="right" vertical="center" wrapText="1"/>
    </xf>
    <xf numFmtId="2" fontId="6" fillId="0" borderId="0" xfId="0" applyNumberFormat="1" applyFont="1" applyAlignment="1">
      <alignment horizontal="right" vertical="center" wrapText="1"/>
    </xf>
    <xf numFmtId="0" fontId="6" fillId="0" borderId="0" xfId="1" applyNumberFormat="1" applyFont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10" fontId="8" fillId="3" borderId="0" xfId="2" applyNumberFormat="1" applyFont="1" applyFill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10" fontId="11" fillId="4" borderId="4" xfId="0" applyNumberFormat="1" applyFont="1" applyFill="1" applyBorder="1" applyAlignment="1">
      <alignment horizontal="right" vertical="center" wrapText="1"/>
    </xf>
    <xf numFmtId="0" fontId="3" fillId="6" borderId="0" xfId="0" applyFont="1" applyFill="1" applyAlignment="1">
      <alignment vertical="center" wrapText="1"/>
    </xf>
    <xf numFmtId="0" fontId="12" fillId="6" borderId="0" xfId="0" applyFont="1" applyFill="1" applyAlignment="1">
      <alignment vertical="center" wrapText="1"/>
    </xf>
    <xf numFmtId="2" fontId="12" fillId="6" borderId="0" xfId="0" applyNumberFormat="1" applyFont="1" applyFill="1" applyAlignment="1">
      <alignment horizontal="right" vertical="center" wrapText="1"/>
    </xf>
    <xf numFmtId="2" fontId="13" fillId="7" borderId="0" xfId="0" applyNumberFormat="1" applyFont="1" applyFill="1" applyAlignment="1">
      <alignment horizontal="right" vertical="center" wrapText="1"/>
    </xf>
    <xf numFmtId="10" fontId="13" fillId="7" borderId="0" xfId="0" applyNumberFormat="1" applyFont="1" applyFill="1" applyAlignment="1">
      <alignment horizontal="right" vertical="center" wrapText="1"/>
    </xf>
    <xf numFmtId="43" fontId="3" fillId="6" borderId="0" xfId="1" applyFont="1" applyFill="1" applyAlignment="1">
      <alignment horizontal="right" vertical="center" wrapText="1"/>
    </xf>
    <xf numFmtId="0" fontId="12" fillId="8" borderId="0" xfId="0" applyFont="1" applyFill="1" applyAlignment="1">
      <alignment vertical="center" wrapText="1"/>
    </xf>
    <xf numFmtId="4" fontId="12" fillId="8" borderId="0" xfId="0" applyNumberFormat="1" applyFont="1" applyFill="1" applyAlignment="1">
      <alignment horizontal="right" vertical="center" wrapText="1"/>
    </xf>
    <xf numFmtId="2" fontId="13" fillId="9" borderId="0" xfId="0" applyNumberFormat="1" applyFont="1" applyFill="1" applyAlignment="1">
      <alignment horizontal="right" vertical="center" wrapText="1"/>
    </xf>
    <xf numFmtId="10" fontId="13" fillId="9" borderId="0" xfId="0" applyNumberFormat="1" applyFont="1" applyFill="1" applyAlignment="1">
      <alignment horizontal="right" vertical="center" wrapText="1"/>
    </xf>
    <xf numFmtId="0" fontId="14" fillId="10" borderId="0" xfId="0" applyFont="1" applyFill="1" applyAlignment="1">
      <alignment vertical="center" wrapText="1"/>
    </xf>
    <xf numFmtId="4" fontId="14" fillId="10" borderId="0" xfId="0" applyNumberFormat="1" applyFont="1" applyFill="1" applyAlignment="1">
      <alignment horizontal="right" vertical="center" wrapText="1"/>
    </xf>
    <xf numFmtId="2" fontId="13" fillId="11" borderId="0" xfId="0" applyNumberFormat="1" applyFont="1" applyFill="1" applyAlignment="1">
      <alignment horizontal="right" vertical="center" wrapText="1"/>
    </xf>
    <xf numFmtId="10" fontId="13" fillId="11" borderId="0" xfId="0" applyNumberFormat="1" applyFont="1" applyFill="1" applyAlignment="1">
      <alignment horizontal="right" vertical="center" wrapText="1"/>
    </xf>
    <xf numFmtId="0" fontId="14" fillId="12" borderId="0" xfId="0" applyFont="1" applyFill="1" applyAlignment="1">
      <alignment vertical="center" wrapText="1"/>
    </xf>
    <xf numFmtId="4" fontId="3" fillId="12" borderId="0" xfId="0" applyNumberFormat="1" applyFont="1" applyFill="1" applyAlignment="1">
      <alignment horizontal="right" vertical="center" wrapText="1"/>
    </xf>
    <xf numFmtId="2" fontId="13" fillId="13" borderId="0" xfId="0" applyNumberFormat="1" applyFont="1" applyFill="1" applyAlignment="1">
      <alignment horizontal="right" vertical="center" wrapText="1"/>
    </xf>
    <xf numFmtId="10" fontId="13" fillId="13" borderId="0" xfId="0" applyNumberFormat="1" applyFont="1" applyFill="1" applyAlignment="1">
      <alignment horizontal="right" vertical="center" wrapText="1"/>
    </xf>
    <xf numFmtId="4" fontId="14" fillId="12" borderId="0" xfId="0" applyNumberFormat="1" applyFont="1" applyFill="1" applyAlignment="1">
      <alignment horizontal="right" vertical="center" wrapText="1"/>
    </xf>
    <xf numFmtId="0" fontId="14" fillId="14" borderId="0" xfId="0" applyFont="1" applyFill="1" applyAlignment="1">
      <alignment vertical="center" wrapText="1"/>
    </xf>
    <xf numFmtId="4" fontId="14" fillId="14" borderId="0" xfId="0" applyNumberFormat="1" applyFont="1" applyFill="1" applyAlignment="1">
      <alignment horizontal="right" vertical="center" wrapText="1"/>
    </xf>
    <xf numFmtId="2" fontId="13" fillId="15" borderId="0" xfId="0" applyNumberFormat="1" applyFont="1" applyFill="1" applyAlignment="1">
      <alignment horizontal="right" vertical="center" wrapText="1"/>
    </xf>
    <xf numFmtId="0" fontId="14" fillId="16" borderId="0" xfId="0" applyFont="1" applyFill="1" applyAlignment="1">
      <alignment vertical="center" wrapText="1"/>
    </xf>
    <xf numFmtId="4" fontId="14" fillId="16" borderId="0" xfId="0" applyNumberFormat="1" applyFont="1" applyFill="1" applyAlignment="1">
      <alignment horizontal="right" vertical="center" wrapText="1"/>
    </xf>
    <xf numFmtId="2" fontId="13" fillId="3" borderId="0" xfId="0" applyNumberFormat="1" applyFont="1" applyFill="1" applyAlignment="1">
      <alignment horizontal="right" vertical="center" wrapText="1"/>
    </xf>
    <xf numFmtId="10" fontId="13" fillId="3" borderId="0" xfId="0" applyNumberFormat="1" applyFont="1" applyFill="1" applyAlignment="1">
      <alignment horizontal="right" vertical="center" wrapText="1"/>
    </xf>
    <xf numFmtId="0" fontId="14" fillId="17" borderId="0" xfId="0" applyFont="1" applyFill="1" applyAlignment="1">
      <alignment vertical="center" wrapText="1"/>
    </xf>
    <xf numFmtId="4" fontId="14" fillId="17" borderId="0" xfId="0" applyNumberFormat="1" applyFont="1" applyFill="1" applyAlignment="1">
      <alignment horizontal="right" vertical="center" wrapText="1"/>
    </xf>
    <xf numFmtId="0" fontId="14" fillId="18" borderId="0" xfId="0" applyFont="1" applyFill="1" applyAlignment="1">
      <alignment vertical="center" wrapText="1"/>
    </xf>
    <xf numFmtId="4" fontId="14" fillId="18" borderId="0" xfId="0" applyNumberFormat="1" applyFont="1" applyFill="1" applyAlignment="1">
      <alignment horizontal="right" vertical="center" wrapText="1"/>
    </xf>
    <xf numFmtId="2" fontId="13" fillId="19" borderId="0" xfId="0" applyNumberFormat="1" applyFont="1" applyFill="1" applyAlignment="1">
      <alignment horizontal="right" vertical="center" wrapText="1"/>
    </xf>
    <xf numFmtId="10" fontId="13" fillId="19" borderId="0" xfId="0" applyNumberFormat="1" applyFont="1" applyFill="1" applyAlignment="1">
      <alignment horizontal="right" vertical="center" wrapText="1"/>
    </xf>
    <xf numFmtId="0" fontId="3" fillId="20" borderId="0" xfId="0" applyFont="1" applyFill="1" applyAlignment="1">
      <alignment vertical="center" wrapText="1"/>
    </xf>
    <xf numFmtId="0" fontId="14" fillId="20" borderId="0" xfId="0" applyFont="1" applyFill="1" applyAlignment="1">
      <alignment vertical="center" wrapText="1"/>
    </xf>
    <xf numFmtId="4" fontId="14" fillId="20" borderId="0" xfId="0" applyNumberFormat="1" applyFont="1" applyFill="1" applyAlignment="1">
      <alignment horizontal="right" vertical="center" wrapText="1"/>
    </xf>
    <xf numFmtId="2" fontId="13" fillId="0" borderId="0" xfId="0" applyNumberFormat="1" applyFont="1" applyAlignment="1">
      <alignment horizontal="right" vertical="center" wrapText="1"/>
    </xf>
    <xf numFmtId="10" fontId="13" fillId="4" borderId="0" xfId="0" applyNumberFormat="1" applyFont="1" applyFill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4" fontId="15" fillId="0" borderId="0" xfId="0" applyNumberFormat="1" applyFont="1" applyAlignment="1">
      <alignment horizontal="right" vertical="center" wrapText="1"/>
    </xf>
    <xf numFmtId="4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20" borderId="0" xfId="0" applyFont="1" applyFill="1" applyAlignment="1">
      <alignment horizontal="right" vertical="center" wrapText="1"/>
    </xf>
    <xf numFmtId="2" fontId="14" fillId="20" borderId="0" xfId="0" applyNumberFormat="1" applyFont="1" applyFill="1" applyAlignment="1">
      <alignment horizontal="right" vertical="center" wrapText="1"/>
    </xf>
    <xf numFmtId="2" fontId="14" fillId="0" borderId="0" xfId="0" applyNumberFormat="1" applyFont="1" applyAlignment="1">
      <alignment horizontal="right" vertical="center" wrapText="1"/>
    </xf>
    <xf numFmtId="0" fontId="14" fillId="16" borderId="0" xfId="0" applyFont="1" applyFill="1" applyAlignment="1">
      <alignment horizontal="right" vertical="center" wrapText="1"/>
    </xf>
    <xf numFmtId="2" fontId="14" fillId="16" borderId="0" xfId="0" applyNumberFormat="1" applyFont="1" applyFill="1" applyAlignment="1">
      <alignment horizontal="right" vertical="center" wrapText="1"/>
    </xf>
    <xf numFmtId="0" fontId="15" fillId="17" borderId="0" xfId="0" applyFont="1" applyFill="1" applyAlignment="1">
      <alignment horizontal="right" vertical="center" wrapText="1"/>
    </xf>
    <xf numFmtId="2" fontId="14" fillId="17" borderId="0" xfId="0" applyNumberFormat="1" applyFont="1" applyFill="1" applyAlignment="1">
      <alignment horizontal="right" vertical="center" wrapText="1"/>
    </xf>
    <xf numFmtId="0" fontId="14" fillId="18" borderId="0" xfId="0" applyFont="1" applyFill="1" applyAlignment="1">
      <alignment horizontal="right" vertical="center" wrapText="1"/>
    </xf>
    <xf numFmtId="2" fontId="14" fillId="18" borderId="0" xfId="0" applyNumberFormat="1" applyFont="1" applyFill="1" applyAlignment="1">
      <alignment horizontal="right" vertical="center" wrapText="1"/>
    </xf>
    <xf numFmtId="4" fontId="15" fillId="12" borderId="0" xfId="0" applyNumberFormat="1" applyFont="1" applyFill="1" applyAlignment="1">
      <alignment horizontal="right" vertical="center" wrapText="1"/>
    </xf>
    <xf numFmtId="0" fontId="14" fillId="17" borderId="0" xfId="0" applyFont="1" applyFill="1" applyAlignment="1">
      <alignment horizontal="right" vertical="center" wrapText="1"/>
    </xf>
    <xf numFmtId="0" fontId="14" fillId="12" borderId="0" xfId="0" applyFont="1" applyFill="1" applyAlignment="1">
      <alignment horizontal="right" vertical="center" wrapText="1"/>
    </xf>
    <xf numFmtId="0" fontId="14" fillId="14" borderId="0" xfId="0" applyFont="1" applyFill="1" applyAlignment="1">
      <alignment horizontal="right" vertical="center" wrapText="1"/>
    </xf>
    <xf numFmtId="0" fontId="16" fillId="0" borderId="0" xfId="0" applyFont="1"/>
    <xf numFmtId="10" fontId="16" fillId="4" borderId="0" xfId="0" applyNumberFormat="1" applyFont="1" applyFill="1"/>
    <xf numFmtId="2" fontId="13" fillId="21" borderId="0" xfId="0" applyNumberFormat="1" applyFont="1" applyFill="1" applyAlignment="1">
      <alignment horizontal="right" vertical="center" wrapText="1"/>
    </xf>
    <xf numFmtId="10" fontId="13" fillId="21" borderId="0" xfId="0" applyNumberFormat="1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</cellXfs>
  <cellStyles count="3">
    <cellStyle name="Obično" xfId="0" builtinId="0"/>
    <cellStyle name="Postotak" xfId="2" builtinId="5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119"/>
  <sheetViews>
    <sheetView tabSelected="1" topLeftCell="A82" workbookViewId="0">
      <selection activeCell="N34" sqref="N34"/>
    </sheetView>
  </sheetViews>
  <sheetFormatPr defaultRowHeight="15"/>
  <cols>
    <col min="3" max="3" width="37.28515625" customWidth="1"/>
    <col min="4" max="4" width="12.7109375" customWidth="1"/>
    <col min="5" max="5" width="13.5703125" customWidth="1"/>
    <col min="6" max="6" width="10.28515625" customWidth="1"/>
    <col min="7" max="7" width="14.42578125" customWidth="1"/>
    <col min="8" max="8" width="9.7109375" customWidth="1"/>
  </cols>
  <sheetData>
    <row r="2" spans="2:7">
      <c r="C2" s="7" t="s">
        <v>74</v>
      </c>
      <c r="D2" s="7"/>
      <c r="E2" s="7"/>
      <c r="F2" s="7"/>
      <c r="G2" s="7"/>
    </row>
    <row r="3" spans="2:7" ht="60" customHeight="1">
      <c r="B3" s="102" t="s">
        <v>19</v>
      </c>
      <c r="C3" s="102"/>
      <c r="D3" s="102"/>
      <c r="E3" s="102"/>
      <c r="F3" s="1"/>
      <c r="G3" s="1"/>
    </row>
    <row r="4" spans="2:7">
      <c r="B4" s="8"/>
      <c r="C4" s="8"/>
      <c r="D4" s="8"/>
      <c r="E4" s="101" t="s">
        <v>0</v>
      </c>
      <c r="F4" s="101"/>
      <c r="G4" s="101"/>
    </row>
    <row r="5" spans="2:7">
      <c r="B5" s="8"/>
      <c r="C5" s="8"/>
      <c r="D5" s="14" t="s">
        <v>1</v>
      </c>
      <c r="E5" s="9" t="s">
        <v>2</v>
      </c>
      <c r="F5" s="9" t="s">
        <v>3</v>
      </c>
      <c r="G5" s="9" t="s">
        <v>4</v>
      </c>
    </row>
    <row r="6" spans="2:7">
      <c r="B6" s="8"/>
      <c r="C6" s="8"/>
      <c r="D6" s="8"/>
      <c r="E6" s="8"/>
      <c r="F6" s="8"/>
      <c r="G6" s="8"/>
    </row>
    <row r="7" spans="2:7" ht="33.75" customHeight="1">
      <c r="B7" s="10" t="s">
        <v>5</v>
      </c>
      <c r="C7" s="10" t="s">
        <v>6</v>
      </c>
      <c r="D7" s="13">
        <v>32438.49</v>
      </c>
      <c r="E7" s="13">
        <f>G7-D7</f>
        <v>-3571.010000000002</v>
      </c>
      <c r="F7" s="15">
        <f>E7/D7</f>
        <v>-0.11008558043238147</v>
      </c>
      <c r="G7" s="13">
        <v>28867.48</v>
      </c>
    </row>
    <row r="8" spans="2:7" ht="32.25" customHeight="1">
      <c r="B8" s="8"/>
      <c r="C8" s="10" t="s">
        <v>7</v>
      </c>
      <c r="D8" s="11">
        <v>32438.49</v>
      </c>
      <c r="E8" s="13">
        <f t="shared" ref="E8:E12" si="0">G8-D8</f>
        <v>-3571.010000000002</v>
      </c>
      <c r="F8" s="15">
        <f t="shared" ref="F8:F10" si="1">E8/D8</f>
        <v>-0.11008558043238147</v>
      </c>
      <c r="G8" s="11">
        <v>28867.48</v>
      </c>
    </row>
    <row r="9" spans="2:7" ht="38.25" customHeight="1">
      <c r="B9" s="8"/>
      <c r="C9" s="10" t="s">
        <v>8</v>
      </c>
      <c r="D9" s="11">
        <v>0</v>
      </c>
      <c r="E9" s="13">
        <f t="shared" si="0"/>
        <v>0</v>
      </c>
      <c r="F9" s="15">
        <v>0</v>
      </c>
      <c r="G9" s="11">
        <v>0</v>
      </c>
    </row>
    <row r="10" spans="2:7" ht="33" customHeight="1">
      <c r="B10" s="8"/>
      <c r="C10" s="10" t="s">
        <v>9</v>
      </c>
      <c r="D10" s="11">
        <v>32438.49</v>
      </c>
      <c r="E10" s="13">
        <f t="shared" si="0"/>
        <v>-3571.010000000002</v>
      </c>
      <c r="F10" s="15">
        <f t="shared" si="1"/>
        <v>-0.11008558043238147</v>
      </c>
      <c r="G10" s="11">
        <v>28867.48</v>
      </c>
    </row>
    <row r="11" spans="2:7" ht="31.5" customHeight="1">
      <c r="B11" s="8"/>
      <c r="C11" s="10" t="s">
        <v>10</v>
      </c>
      <c r="D11" s="11">
        <v>0</v>
      </c>
      <c r="E11" s="13">
        <f t="shared" si="0"/>
        <v>0</v>
      </c>
      <c r="F11" s="15">
        <v>0</v>
      </c>
      <c r="G11" s="11">
        <v>0</v>
      </c>
    </row>
    <row r="12" spans="2:7" ht="22.5" customHeight="1">
      <c r="B12" s="8"/>
      <c r="C12" s="10" t="s">
        <v>11</v>
      </c>
      <c r="D12" s="11">
        <v>0</v>
      </c>
      <c r="E12" s="13">
        <f t="shared" si="0"/>
        <v>0</v>
      </c>
      <c r="F12" s="15">
        <v>0</v>
      </c>
      <c r="G12" s="11">
        <v>0</v>
      </c>
    </row>
    <row r="13" spans="2:7" ht="33.75" customHeight="1">
      <c r="B13" s="2"/>
      <c r="C13" s="2"/>
      <c r="D13" s="2"/>
      <c r="E13" s="2"/>
      <c r="F13" s="2"/>
      <c r="G13" s="2"/>
    </row>
    <row r="14" spans="2:7">
      <c r="B14" s="4" t="s">
        <v>12</v>
      </c>
      <c r="C14" s="4" t="s">
        <v>13</v>
      </c>
      <c r="D14" s="2"/>
      <c r="E14" s="2"/>
      <c r="F14" s="2"/>
      <c r="G14" s="2"/>
    </row>
    <row r="15" spans="2:7" ht="36" customHeight="1">
      <c r="B15" s="8"/>
      <c r="C15" s="10" t="s">
        <v>14</v>
      </c>
      <c r="D15" s="9">
        <v>0</v>
      </c>
      <c r="E15" s="11">
        <v>0</v>
      </c>
      <c r="F15" s="12">
        <v>0</v>
      </c>
      <c r="G15" s="11">
        <v>0</v>
      </c>
    </row>
    <row r="16" spans="2:7" ht="30.75" customHeight="1">
      <c r="B16" s="8"/>
      <c r="C16" s="10" t="s">
        <v>15</v>
      </c>
      <c r="D16" s="11">
        <v>0</v>
      </c>
      <c r="E16" s="16">
        <v>0</v>
      </c>
      <c r="F16" s="9" t="s">
        <v>16</v>
      </c>
      <c r="G16" s="11">
        <v>0</v>
      </c>
    </row>
    <row r="17" spans="2:7" ht="30" customHeight="1">
      <c r="B17" s="8"/>
      <c r="C17" s="10" t="s">
        <v>17</v>
      </c>
      <c r="D17" s="11">
        <v>0</v>
      </c>
      <c r="E17" s="11">
        <v>0</v>
      </c>
      <c r="F17" s="9">
        <v>0</v>
      </c>
      <c r="G17" s="11">
        <v>0</v>
      </c>
    </row>
    <row r="18" spans="2:7">
      <c r="B18" s="8"/>
      <c r="C18" s="8"/>
      <c r="D18" s="8"/>
      <c r="E18" s="8"/>
      <c r="F18" s="8"/>
      <c r="G18" s="8"/>
    </row>
    <row r="19" spans="2:7">
      <c r="B19" s="8"/>
      <c r="C19" s="8"/>
      <c r="D19" s="8"/>
      <c r="E19" s="8"/>
      <c r="F19" s="8"/>
      <c r="G19" s="8"/>
    </row>
    <row r="20" spans="2:7" ht="45" customHeight="1">
      <c r="B20" s="8"/>
      <c r="C20" s="10" t="s">
        <v>18</v>
      </c>
      <c r="D20" s="9">
        <v>0</v>
      </c>
      <c r="E20" s="9">
        <v>0</v>
      </c>
      <c r="F20" s="12">
        <v>0</v>
      </c>
      <c r="G20" s="9">
        <v>0</v>
      </c>
    </row>
    <row r="24" spans="2:7">
      <c r="B24" s="7" t="s">
        <v>21</v>
      </c>
      <c r="C24" s="7" t="s">
        <v>6</v>
      </c>
    </row>
    <row r="25" spans="2:7" ht="15.75" thickBot="1"/>
    <row r="26" spans="2:7" ht="15.75" thickTop="1">
      <c r="B26" s="17"/>
      <c r="C26" s="17"/>
      <c r="D26" s="17"/>
      <c r="E26" s="103" t="s">
        <v>0</v>
      </c>
      <c r="F26" s="103"/>
      <c r="G26" s="103"/>
    </row>
    <row r="27" spans="2:7" ht="24.75" thickBot="1">
      <c r="B27" s="18" t="s">
        <v>22</v>
      </c>
      <c r="C27" s="18" t="s">
        <v>23</v>
      </c>
      <c r="D27" s="19" t="s">
        <v>1</v>
      </c>
      <c r="E27" s="19" t="s">
        <v>2</v>
      </c>
      <c r="F27" s="19" t="s">
        <v>3</v>
      </c>
      <c r="G27" s="19" t="s">
        <v>4</v>
      </c>
    </row>
    <row r="28" spans="2:7" ht="15.75" thickTop="1">
      <c r="B28" s="2"/>
      <c r="C28" s="2"/>
      <c r="D28" s="2"/>
      <c r="E28" s="2"/>
      <c r="F28" s="2"/>
      <c r="G28" s="2"/>
    </row>
    <row r="29" spans="2:7">
      <c r="B29" s="104" t="s">
        <v>24</v>
      </c>
      <c r="C29" s="104"/>
      <c r="D29" s="104"/>
      <c r="E29" s="20"/>
      <c r="F29" s="20"/>
      <c r="G29" s="20"/>
    </row>
    <row r="30" spans="2:7">
      <c r="B30" s="21">
        <v>6</v>
      </c>
      <c r="C30" s="21" t="s">
        <v>7</v>
      </c>
      <c r="D30" s="22">
        <f>SUM(D31+D32+D33+D34)</f>
        <v>32438.489999999998</v>
      </c>
      <c r="E30" s="23">
        <f>G30-D30</f>
        <v>-3571.0099999999948</v>
      </c>
      <c r="F30" s="24">
        <f>E30/D30</f>
        <v>-0.11008558043238126</v>
      </c>
      <c r="G30" s="22">
        <f>SUM(G31+G32+G33+G34)</f>
        <v>28867.480000000003</v>
      </c>
    </row>
    <row r="31" spans="2:7" ht="24">
      <c r="B31" s="4">
        <v>63</v>
      </c>
      <c r="C31" s="4" t="s">
        <v>25</v>
      </c>
      <c r="D31" s="5">
        <v>6072.07</v>
      </c>
      <c r="E31" s="25">
        <f t="shared" ref="E31:E34" si="2">G31-D31</f>
        <v>-752.17000000000007</v>
      </c>
      <c r="F31" s="26">
        <f t="shared" ref="F31:F34" si="3">E31/D31</f>
        <v>-0.12387373663347098</v>
      </c>
      <c r="G31" s="27">
        <v>5319.9</v>
      </c>
    </row>
    <row r="32" spans="2:7">
      <c r="B32" s="4">
        <v>64</v>
      </c>
      <c r="C32" s="4" t="s">
        <v>26</v>
      </c>
      <c r="D32" s="3">
        <v>0.11</v>
      </c>
      <c r="E32" s="25">
        <f t="shared" si="2"/>
        <v>-0.09</v>
      </c>
      <c r="F32" s="26">
        <f t="shared" si="3"/>
        <v>-0.81818181818181812</v>
      </c>
      <c r="G32" s="3">
        <v>0.02</v>
      </c>
    </row>
    <row r="33" spans="2:8" ht="36">
      <c r="B33" s="4">
        <v>65</v>
      </c>
      <c r="C33" s="4" t="s">
        <v>27</v>
      </c>
      <c r="D33" s="3">
        <v>132.72</v>
      </c>
      <c r="E33" s="25">
        <f t="shared" si="2"/>
        <v>-32.72</v>
      </c>
      <c r="F33" s="26">
        <f t="shared" si="3"/>
        <v>-0.24653405666063893</v>
      </c>
      <c r="G33" s="3">
        <v>100</v>
      </c>
    </row>
    <row r="34" spans="2:8" ht="24">
      <c r="B34" s="28">
        <v>67</v>
      </c>
      <c r="C34" s="4" t="s">
        <v>28</v>
      </c>
      <c r="D34" s="27">
        <v>26233.59</v>
      </c>
      <c r="E34" s="25">
        <f t="shared" si="2"/>
        <v>-2786.0299999999988</v>
      </c>
      <c r="F34" s="26">
        <f t="shared" si="3"/>
        <v>-0.10620086690384346</v>
      </c>
      <c r="G34" s="27">
        <v>23447.56</v>
      </c>
    </row>
    <row r="35" spans="2:8">
      <c r="B35" s="21">
        <v>3</v>
      </c>
      <c r="C35" s="21" t="s">
        <v>9</v>
      </c>
      <c r="D35" s="23">
        <f>SUM(D36+D37+D38)</f>
        <v>25702.84</v>
      </c>
      <c r="E35" s="23">
        <f>G35-D35</f>
        <v>-2155.2599999999984</v>
      </c>
      <c r="F35" s="38">
        <f>E35/D35</f>
        <v>-8.3852990564466739E-2</v>
      </c>
      <c r="G35" s="22">
        <v>23547.58</v>
      </c>
    </row>
    <row r="36" spans="2:8">
      <c r="B36" s="4">
        <v>31</v>
      </c>
      <c r="C36" s="4" t="s">
        <v>29</v>
      </c>
      <c r="D36" s="5">
        <v>17376.73</v>
      </c>
      <c r="E36" s="25">
        <v>-1330.74</v>
      </c>
      <c r="F36" s="29">
        <v>-7.6600000000000001E-2</v>
      </c>
      <c r="G36" s="5">
        <v>16045.99</v>
      </c>
    </row>
    <row r="37" spans="2:8">
      <c r="B37" s="4">
        <v>32</v>
      </c>
      <c r="C37" s="4" t="s">
        <v>30</v>
      </c>
      <c r="D37" s="5">
        <v>7994.29</v>
      </c>
      <c r="E37" s="25">
        <v>-855.95</v>
      </c>
      <c r="F37" s="29">
        <v>-0.1071</v>
      </c>
      <c r="G37" s="5">
        <v>7138.34</v>
      </c>
    </row>
    <row r="38" spans="2:8">
      <c r="B38" s="4">
        <v>34</v>
      </c>
      <c r="C38" s="4" t="s">
        <v>31</v>
      </c>
      <c r="D38" s="30">
        <v>331.82</v>
      </c>
      <c r="E38" s="25">
        <v>31.43</v>
      </c>
      <c r="F38" s="29">
        <f t="shared" ref="F38" si="4">E38/D38</f>
        <v>9.4720028931348316E-2</v>
      </c>
      <c r="G38" s="3">
        <v>363.25</v>
      </c>
    </row>
    <row r="39" spans="2:8">
      <c r="B39" s="31">
        <v>4</v>
      </c>
      <c r="C39" s="31" t="s">
        <v>10</v>
      </c>
      <c r="D39" s="32">
        <f>D40+D41</f>
        <v>6735.65</v>
      </c>
      <c r="E39" s="32" t="s">
        <v>20</v>
      </c>
      <c r="F39" s="33" t="s">
        <v>20</v>
      </c>
      <c r="G39" s="32">
        <f>G40+G41</f>
        <v>5319.9</v>
      </c>
    </row>
    <row r="40" spans="2:8" ht="24">
      <c r="B40" s="4">
        <v>41</v>
      </c>
      <c r="C40" s="4" t="s">
        <v>32</v>
      </c>
      <c r="D40" s="34">
        <v>0</v>
      </c>
      <c r="E40" s="3">
        <v>0</v>
      </c>
      <c r="F40" s="35">
        <v>0</v>
      </c>
      <c r="G40" s="3">
        <v>0</v>
      </c>
    </row>
    <row r="41" spans="2:8" ht="24">
      <c r="B41" s="4">
        <v>42</v>
      </c>
      <c r="C41" s="4" t="s">
        <v>33</v>
      </c>
      <c r="D41" s="36">
        <v>6735.65</v>
      </c>
      <c r="E41" s="37">
        <f>G41-D41</f>
        <v>-1415.75</v>
      </c>
      <c r="F41" s="6">
        <f>E41/D41</f>
        <v>-0.21018758397482057</v>
      </c>
      <c r="G41" s="5">
        <v>5319.9</v>
      </c>
    </row>
    <row r="43" spans="2:8">
      <c r="B43" t="s">
        <v>75</v>
      </c>
    </row>
    <row r="44" spans="2:8" ht="15.75" thickBot="1"/>
    <row r="45" spans="2:8" ht="34.5" thickBot="1">
      <c r="B45" s="39" t="s">
        <v>34</v>
      </c>
      <c r="C45" s="39" t="s">
        <v>22</v>
      </c>
      <c r="D45" s="39" t="s">
        <v>35</v>
      </c>
      <c r="E45" s="40" t="s">
        <v>1</v>
      </c>
      <c r="F45" s="41" t="s">
        <v>36</v>
      </c>
      <c r="G45" s="42" t="s">
        <v>37</v>
      </c>
      <c r="H45" s="40" t="s">
        <v>4</v>
      </c>
    </row>
    <row r="46" spans="2:8" ht="33.75">
      <c r="B46" s="43"/>
      <c r="C46" s="43"/>
      <c r="D46" s="44" t="s">
        <v>38</v>
      </c>
      <c r="E46" s="45">
        <v>32438.49</v>
      </c>
      <c r="F46" s="46">
        <f>H46-E46</f>
        <v>-3571.010000000002</v>
      </c>
      <c r="G46" s="47">
        <f>F46/E46</f>
        <v>-0.11008558043238147</v>
      </c>
      <c r="H46" s="48">
        <v>28867.48</v>
      </c>
    </row>
    <row r="47" spans="2:8" ht="45">
      <c r="B47" s="49" t="s">
        <v>39</v>
      </c>
      <c r="C47" s="49">
        <v>50784</v>
      </c>
      <c r="D47" s="49" t="s">
        <v>40</v>
      </c>
      <c r="E47" s="50">
        <v>32438.49</v>
      </c>
      <c r="F47" s="51">
        <f t="shared" ref="F47:G88" si="5">H47-E47</f>
        <v>-3571.010000000002</v>
      </c>
      <c r="G47" s="52">
        <f t="shared" ref="G47:G110" si="6">F47/E47</f>
        <v>-0.11008558043238147</v>
      </c>
      <c r="H47" s="50">
        <v>28867.48</v>
      </c>
    </row>
    <row r="48" spans="2:8" ht="45">
      <c r="B48" s="53" t="s">
        <v>41</v>
      </c>
      <c r="C48" s="53">
        <v>1000</v>
      </c>
      <c r="D48" s="53" t="s">
        <v>42</v>
      </c>
      <c r="E48" s="54">
        <f>E49+E65+E77+E84+E91+E98+E108</f>
        <v>32438.49</v>
      </c>
      <c r="F48" s="55">
        <f t="shared" si="5"/>
        <v>-3571.010000000002</v>
      </c>
      <c r="G48" s="56">
        <f t="shared" si="6"/>
        <v>-0.11008558043238147</v>
      </c>
      <c r="H48" s="54">
        <v>28867.48</v>
      </c>
    </row>
    <row r="49" spans="2:8" ht="33.75">
      <c r="B49" s="57" t="s">
        <v>43</v>
      </c>
      <c r="C49" s="57" t="s">
        <v>44</v>
      </c>
      <c r="D49" s="57" t="s">
        <v>45</v>
      </c>
      <c r="E49" s="58">
        <v>23911.09</v>
      </c>
      <c r="F49" s="59">
        <f t="shared" si="5"/>
        <v>-363.5099999999984</v>
      </c>
      <c r="G49" s="60">
        <f t="shared" si="6"/>
        <v>-1.5202569184424398E-2</v>
      </c>
      <c r="H49" s="61">
        <v>23547.58</v>
      </c>
    </row>
    <row r="50" spans="2:8" ht="45">
      <c r="B50" s="62" t="s">
        <v>46</v>
      </c>
      <c r="C50" s="62">
        <v>1</v>
      </c>
      <c r="D50" s="62" t="s">
        <v>40</v>
      </c>
      <c r="E50" s="63">
        <v>23911.09</v>
      </c>
      <c r="F50" s="64">
        <f t="shared" si="5"/>
        <v>-363.5099999999984</v>
      </c>
      <c r="G50" s="64">
        <f t="shared" si="5"/>
        <v>363.5099999999984</v>
      </c>
      <c r="H50" s="63">
        <v>23547.58</v>
      </c>
    </row>
    <row r="51" spans="2:8" ht="22.5">
      <c r="B51" s="65" t="s">
        <v>47</v>
      </c>
      <c r="C51" s="65" t="s">
        <v>48</v>
      </c>
      <c r="D51" s="65" t="s">
        <v>49</v>
      </c>
      <c r="E51" s="66">
        <v>23778.23</v>
      </c>
      <c r="F51" s="67">
        <f t="shared" si="5"/>
        <v>-330.66999999999825</v>
      </c>
      <c r="G51" s="68">
        <f t="shared" si="6"/>
        <v>-1.3906417761120077E-2</v>
      </c>
      <c r="H51" s="66">
        <v>23447.56</v>
      </c>
    </row>
    <row r="52" spans="2:8" ht="45">
      <c r="B52" s="69" t="s">
        <v>50</v>
      </c>
      <c r="C52" s="69">
        <v>820</v>
      </c>
      <c r="D52" s="69" t="s">
        <v>51</v>
      </c>
      <c r="E52" s="70">
        <v>23778.23</v>
      </c>
      <c r="F52" s="55">
        <f t="shared" si="5"/>
        <v>-330.66999999999825</v>
      </c>
      <c r="G52" s="56">
        <f t="shared" si="6"/>
        <v>-1.3906417761120077E-2</v>
      </c>
      <c r="H52" s="70">
        <v>23447.56</v>
      </c>
    </row>
    <row r="53" spans="2:8" ht="45">
      <c r="B53" s="71" t="s">
        <v>52</v>
      </c>
      <c r="C53" s="71">
        <v>50784</v>
      </c>
      <c r="D53" s="71" t="s">
        <v>40</v>
      </c>
      <c r="E53" s="72">
        <v>23778.23</v>
      </c>
      <c r="F53" s="73">
        <f t="shared" si="5"/>
        <v>-330.66999999999825</v>
      </c>
      <c r="G53" s="74">
        <f t="shared" si="6"/>
        <v>-1.3906417761120077E-2</v>
      </c>
      <c r="H53" s="72">
        <v>23447.56</v>
      </c>
    </row>
    <row r="54" spans="2:8" ht="22.5">
      <c r="B54" s="75"/>
      <c r="C54" s="76">
        <v>3</v>
      </c>
      <c r="D54" s="76" t="s">
        <v>9</v>
      </c>
      <c r="E54" s="77">
        <v>23778.23</v>
      </c>
      <c r="F54" s="78">
        <f t="shared" si="5"/>
        <v>-330.66999999999825</v>
      </c>
      <c r="G54" s="79">
        <f t="shared" si="6"/>
        <v>-1.3906417761120077E-2</v>
      </c>
      <c r="H54" s="77">
        <v>23447.56</v>
      </c>
    </row>
    <row r="55" spans="2:8" ht="22.5">
      <c r="B55" s="2"/>
      <c r="C55" s="80">
        <v>31</v>
      </c>
      <c r="D55" s="80" t="s">
        <v>29</v>
      </c>
      <c r="E55" s="81">
        <v>17376.73</v>
      </c>
      <c r="F55" s="78">
        <f t="shared" si="5"/>
        <v>-1330.7399999999998</v>
      </c>
      <c r="G55" s="79">
        <f t="shared" si="6"/>
        <v>-7.6581727402106142E-2</v>
      </c>
      <c r="H55" s="82">
        <v>16045.99</v>
      </c>
    </row>
    <row r="56" spans="2:8" ht="22.5">
      <c r="B56" s="2"/>
      <c r="C56" s="80">
        <v>32</v>
      </c>
      <c r="D56" s="80" t="s">
        <v>30</v>
      </c>
      <c r="E56" s="82">
        <v>6069.68</v>
      </c>
      <c r="F56" s="78">
        <f t="shared" si="5"/>
        <v>-480.88000000000011</v>
      </c>
      <c r="G56" s="79">
        <f t="shared" si="6"/>
        <v>-7.9226581961487269E-2</v>
      </c>
      <c r="H56" s="82">
        <v>5588.8</v>
      </c>
    </row>
    <row r="57" spans="2:8" ht="22.5">
      <c r="B57" s="2"/>
      <c r="C57" s="80">
        <v>34</v>
      </c>
      <c r="D57" s="80" t="s">
        <v>31</v>
      </c>
      <c r="E57" s="83">
        <v>331.82</v>
      </c>
      <c r="F57" s="78">
        <f t="shared" si="5"/>
        <v>31.430000000000007</v>
      </c>
      <c r="G57" s="79">
        <f t="shared" si="6"/>
        <v>9.4720028931348343E-2</v>
      </c>
      <c r="H57" s="82">
        <v>363.25</v>
      </c>
    </row>
    <row r="58" spans="2:8" ht="45">
      <c r="B58" s="75"/>
      <c r="C58" s="76">
        <v>4</v>
      </c>
      <c r="D58" s="76" t="s">
        <v>10</v>
      </c>
      <c r="E58" s="84">
        <v>0</v>
      </c>
      <c r="F58" s="78">
        <f t="shared" si="5"/>
        <v>0</v>
      </c>
      <c r="G58" s="79">
        <v>0</v>
      </c>
      <c r="H58" s="85">
        <v>0</v>
      </c>
    </row>
    <row r="59" spans="2:8" ht="56.25">
      <c r="B59" s="2"/>
      <c r="C59" s="80">
        <v>41</v>
      </c>
      <c r="D59" s="80" t="s">
        <v>32</v>
      </c>
      <c r="E59" s="83">
        <v>0</v>
      </c>
      <c r="F59" s="78">
        <f t="shared" si="5"/>
        <v>0</v>
      </c>
      <c r="G59" s="79">
        <v>0</v>
      </c>
      <c r="H59" s="86">
        <v>0</v>
      </c>
    </row>
    <row r="60" spans="2:8" ht="33.75">
      <c r="B60" s="65" t="s">
        <v>47</v>
      </c>
      <c r="C60" s="65" t="s">
        <v>53</v>
      </c>
      <c r="D60" s="65" t="s">
        <v>54</v>
      </c>
      <c r="E60" s="87">
        <v>132.86000000000001</v>
      </c>
      <c r="F60" s="67">
        <f t="shared" si="5"/>
        <v>-32.840000000000018</v>
      </c>
      <c r="G60" s="68">
        <f t="shared" si="6"/>
        <v>-0.24717748005419249</v>
      </c>
      <c r="H60" s="88">
        <v>100.02</v>
      </c>
    </row>
    <row r="61" spans="2:8" ht="45">
      <c r="B61" s="69" t="s">
        <v>50</v>
      </c>
      <c r="C61" s="69">
        <v>820</v>
      </c>
      <c r="D61" s="69" t="s">
        <v>51</v>
      </c>
      <c r="E61" s="89">
        <v>132.86000000000001</v>
      </c>
      <c r="F61" s="99">
        <f t="shared" si="5"/>
        <v>-32.840000000000018</v>
      </c>
      <c r="G61" s="100">
        <f t="shared" si="6"/>
        <v>-0.24717748005419249</v>
      </c>
      <c r="H61" s="90">
        <v>100.02</v>
      </c>
    </row>
    <row r="62" spans="2:8" ht="45">
      <c r="B62" s="71" t="s">
        <v>52</v>
      </c>
      <c r="C62" s="71">
        <v>50784</v>
      </c>
      <c r="D62" s="71" t="s">
        <v>40</v>
      </c>
      <c r="E62" s="91">
        <v>132.86000000000001</v>
      </c>
      <c r="F62" s="73">
        <f t="shared" si="5"/>
        <v>-32.840000000000018</v>
      </c>
      <c r="G62" s="74">
        <f t="shared" si="6"/>
        <v>-0.24717748005419249</v>
      </c>
      <c r="H62" s="92">
        <v>100.02</v>
      </c>
    </row>
    <row r="63" spans="2:8" ht="22.5">
      <c r="B63" s="75"/>
      <c r="C63" s="76">
        <v>3</v>
      </c>
      <c r="D63" s="76" t="s">
        <v>9</v>
      </c>
      <c r="E63" s="84">
        <v>132.86000000000001</v>
      </c>
      <c r="F63" s="78">
        <f t="shared" si="5"/>
        <v>-32.840000000000018</v>
      </c>
      <c r="G63" s="79">
        <f t="shared" si="6"/>
        <v>-0.24717748005419249</v>
      </c>
      <c r="H63" s="85">
        <v>100.02</v>
      </c>
    </row>
    <row r="64" spans="2:8" ht="22.5">
      <c r="B64" s="2"/>
      <c r="C64" s="80">
        <v>32</v>
      </c>
      <c r="D64" s="80" t="s">
        <v>30</v>
      </c>
      <c r="E64" s="83">
        <v>132.86000000000001</v>
      </c>
      <c r="F64" s="78">
        <f t="shared" si="5"/>
        <v>-32.840000000000018</v>
      </c>
      <c r="G64" s="79">
        <f t="shared" si="6"/>
        <v>-0.24717748005419249</v>
      </c>
      <c r="H64" s="86">
        <v>100.02</v>
      </c>
    </row>
    <row r="65" spans="2:8" ht="33.75">
      <c r="B65" s="57" t="s">
        <v>43</v>
      </c>
      <c r="C65" s="57" t="s">
        <v>55</v>
      </c>
      <c r="D65" s="57" t="s">
        <v>56</v>
      </c>
      <c r="E65" s="93">
        <v>4645.2700000000004</v>
      </c>
      <c r="F65" s="78">
        <f t="shared" si="5"/>
        <v>674.6299999999992</v>
      </c>
      <c r="G65" s="79">
        <f t="shared" si="6"/>
        <v>0.14522944844971317</v>
      </c>
      <c r="H65" s="61">
        <v>5319.9</v>
      </c>
    </row>
    <row r="66" spans="2:8" ht="45">
      <c r="B66" s="62" t="s">
        <v>46</v>
      </c>
      <c r="C66" s="62">
        <v>1</v>
      </c>
      <c r="D66" s="62" t="s">
        <v>40</v>
      </c>
      <c r="E66" s="63">
        <v>4645.2700000000004</v>
      </c>
      <c r="F66" s="78">
        <f t="shared" si="5"/>
        <v>674.6299999999992</v>
      </c>
      <c r="G66" s="79">
        <f t="shared" si="6"/>
        <v>0.14522944844971317</v>
      </c>
      <c r="H66" s="63">
        <v>5319.9</v>
      </c>
    </row>
    <row r="67" spans="2:8" ht="22.5">
      <c r="B67" s="65" t="s">
        <v>47</v>
      </c>
      <c r="C67" s="65" t="s">
        <v>57</v>
      </c>
      <c r="D67" s="65" t="s">
        <v>49</v>
      </c>
      <c r="E67" s="87">
        <v>663.61</v>
      </c>
      <c r="F67" s="78">
        <f t="shared" si="5"/>
        <v>-663.61</v>
      </c>
      <c r="G67" s="79">
        <f t="shared" si="6"/>
        <v>-1</v>
      </c>
      <c r="H67" s="66">
        <v>0</v>
      </c>
    </row>
    <row r="68" spans="2:8" ht="45">
      <c r="B68" s="69" t="s">
        <v>50</v>
      </c>
      <c r="C68" s="69">
        <v>820</v>
      </c>
      <c r="D68" s="69" t="s">
        <v>51</v>
      </c>
      <c r="E68" s="94">
        <v>663.61</v>
      </c>
      <c r="F68" s="78">
        <f t="shared" si="5"/>
        <v>-663.61</v>
      </c>
      <c r="G68" s="79">
        <f t="shared" si="6"/>
        <v>-1</v>
      </c>
      <c r="H68" s="70">
        <v>0</v>
      </c>
    </row>
    <row r="69" spans="2:8" ht="45">
      <c r="B69" s="71" t="s">
        <v>52</v>
      </c>
      <c r="C69" s="71">
        <v>50784</v>
      </c>
      <c r="D69" s="71" t="s">
        <v>40</v>
      </c>
      <c r="E69" s="91">
        <v>663.61</v>
      </c>
      <c r="F69" s="78">
        <f t="shared" si="5"/>
        <v>-663.61</v>
      </c>
      <c r="G69" s="79">
        <f t="shared" si="6"/>
        <v>-1</v>
      </c>
      <c r="H69" s="72">
        <v>0</v>
      </c>
    </row>
    <row r="70" spans="2:8" ht="45">
      <c r="B70" s="75"/>
      <c r="C70" s="76">
        <v>4</v>
      </c>
      <c r="D70" s="76" t="s">
        <v>10</v>
      </c>
      <c r="E70" s="84">
        <v>663.61</v>
      </c>
      <c r="F70" s="78">
        <f t="shared" si="5"/>
        <v>-663.61</v>
      </c>
      <c r="G70" s="79">
        <f t="shared" si="6"/>
        <v>-1</v>
      </c>
      <c r="H70" s="77">
        <v>0</v>
      </c>
    </row>
    <row r="71" spans="2:8" ht="56.25">
      <c r="B71" s="2"/>
      <c r="C71" s="80">
        <v>42</v>
      </c>
      <c r="D71" s="80" t="s">
        <v>33</v>
      </c>
      <c r="E71" s="83">
        <v>663.61</v>
      </c>
      <c r="F71" s="78">
        <f t="shared" si="5"/>
        <v>-663.61</v>
      </c>
      <c r="G71" s="79">
        <f t="shared" si="6"/>
        <v>-1</v>
      </c>
      <c r="H71" s="82">
        <v>0</v>
      </c>
    </row>
    <row r="72" spans="2:8">
      <c r="B72" s="65" t="s">
        <v>47</v>
      </c>
      <c r="C72" s="65" t="s">
        <v>58</v>
      </c>
      <c r="D72" s="65" t="s">
        <v>59</v>
      </c>
      <c r="E72" s="66">
        <v>3981.66</v>
      </c>
      <c r="F72" s="67">
        <f t="shared" si="5"/>
        <v>1338.2399999999998</v>
      </c>
      <c r="G72" s="68">
        <f t="shared" si="6"/>
        <v>0.33610102319133223</v>
      </c>
      <c r="H72" s="66">
        <v>5319.9</v>
      </c>
    </row>
    <row r="73" spans="2:8" ht="45">
      <c r="B73" s="69" t="s">
        <v>50</v>
      </c>
      <c r="C73" s="69">
        <v>820</v>
      </c>
      <c r="D73" s="69" t="s">
        <v>51</v>
      </c>
      <c r="E73" s="70">
        <v>3981.66</v>
      </c>
      <c r="F73" s="78">
        <f t="shared" si="5"/>
        <v>1338.2399999999998</v>
      </c>
      <c r="G73" s="79">
        <f t="shared" si="6"/>
        <v>0.33610102319133223</v>
      </c>
      <c r="H73" s="70">
        <v>5319.9</v>
      </c>
    </row>
    <row r="74" spans="2:8" ht="45">
      <c r="B74" s="71" t="s">
        <v>52</v>
      </c>
      <c r="C74" s="71">
        <v>50784</v>
      </c>
      <c r="D74" s="71" t="s">
        <v>40</v>
      </c>
      <c r="E74" s="72">
        <v>3981.66</v>
      </c>
      <c r="F74" s="78">
        <f t="shared" si="5"/>
        <v>1338.2399999999998</v>
      </c>
      <c r="G74" s="79">
        <f t="shared" si="6"/>
        <v>0.33610102319133223</v>
      </c>
      <c r="H74" s="72">
        <v>5319.9</v>
      </c>
    </row>
    <row r="75" spans="2:8" ht="45">
      <c r="B75" s="75"/>
      <c r="C75" s="76">
        <v>4</v>
      </c>
      <c r="D75" s="76" t="s">
        <v>10</v>
      </c>
      <c r="E75" s="77">
        <v>3981.66</v>
      </c>
      <c r="F75" s="78">
        <f t="shared" si="5"/>
        <v>1338.2399999999998</v>
      </c>
      <c r="G75" s="79">
        <f t="shared" si="6"/>
        <v>0.33610102319133223</v>
      </c>
      <c r="H75" s="77">
        <v>5319.9</v>
      </c>
    </row>
    <row r="76" spans="2:8" ht="56.25">
      <c r="B76" s="2"/>
      <c r="C76" s="80">
        <v>42</v>
      </c>
      <c r="D76" s="80" t="s">
        <v>33</v>
      </c>
      <c r="E76" s="82">
        <v>3981.66</v>
      </c>
      <c r="F76" s="78">
        <f t="shared" si="5"/>
        <v>1338.2399999999998</v>
      </c>
      <c r="G76" s="79">
        <f t="shared" si="6"/>
        <v>0.33610102319133223</v>
      </c>
      <c r="H76" s="82">
        <v>5319.9</v>
      </c>
    </row>
    <row r="77" spans="2:8" ht="33.75">
      <c r="B77" s="57" t="s">
        <v>43</v>
      </c>
      <c r="C77" s="57" t="s">
        <v>60</v>
      </c>
      <c r="D77" s="57" t="s">
        <v>61</v>
      </c>
      <c r="E77" s="95">
        <v>729.97</v>
      </c>
      <c r="F77" s="78">
        <f t="shared" si="5"/>
        <v>-263.61</v>
      </c>
      <c r="G77" s="79">
        <f t="shared" si="6"/>
        <v>-0.3611244297710865</v>
      </c>
      <c r="H77" s="61">
        <v>466.36</v>
      </c>
    </row>
    <row r="78" spans="2:8" ht="45">
      <c r="B78" s="62" t="s">
        <v>46</v>
      </c>
      <c r="C78" s="62">
        <v>1</v>
      </c>
      <c r="D78" s="62" t="s">
        <v>40</v>
      </c>
      <c r="E78" s="96">
        <v>729.97</v>
      </c>
      <c r="F78" s="78">
        <f t="shared" si="5"/>
        <v>-263.61</v>
      </c>
      <c r="G78" s="79">
        <f t="shared" si="6"/>
        <v>-0.3611244297710865</v>
      </c>
      <c r="H78" s="63">
        <v>466.36</v>
      </c>
    </row>
    <row r="79" spans="2:8" ht="22.5">
      <c r="B79" s="65" t="s">
        <v>47</v>
      </c>
      <c r="C79" s="65" t="s">
        <v>57</v>
      </c>
      <c r="D79" s="65" t="s">
        <v>49</v>
      </c>
      <c r="E79" s="87">
        <v>729.97</v>
      </c>
      <c r="F79" s="78">
        <f t="shared" si="5"/>
        <v>-263.61</v>
      </c>
      <c r="G79" s="79">
        <f t="shared" si="6"/>
        <v>-0.3611244297710865</v>
      </c>
      <c r="H79" s="66">
        <v>466.36</v>
      </c>
    </row>
    <row r="80" spans="2:8" ht="45">
      <c r="B80" s="69" t="s">
        <v>50</v>
      </c>
      <c r="C80" s="69">
        <v>820</v>
      </c>
      <c r="D80" s="69" t="s">
        <v>51</v>
      </c>
      <c r="E80" s="94">
        <v>729.97</v>
      </c>
      <c r="F80" s="78">
        <f t="shared" si="5"/>
        <v>-263.61</v>
      </c>
      <c r="G80" s="79">
        <f t="shared" si="6"/>
        <v>-0.3611244297710865</v>
      </c>
      <c r="H80" s="70">
        <v>466.36</v>
      </c>
    </row>
    <row r="81" spans="2:8" ht="45">
      <c r="B81" s="71" t="s">
        <v>52</v>
      </c>
      <c r="C81" s="71">
        <v>50784</v>
      </c>
      <c r="D81" s="71" t="s">
        <v>40</v>
      </c>
      <c r="E81" s="91">
        <v>729.97</v>
      </c>
      <c r="F81" s="78">
        <f t="shared" si="5"/>
        <v>-263.61</v>
      </c>
      <c r="G81" s="79">
        <f t="shared" si="6"/>
        <v>-0.3611244297710865</v>
      </c>
      <c r="H81" s="72">
        <v>466.36</v>
      </c>
    </row>
    <row r="82" spans="2:8" ht="22.5">
      <c r="B82" s="75"/>
      <c r="C82" s="76">
        <v>3</v>
      </c>
      <c r="D82" s="76" t="s">
        <v>9</v>
      </c>
      <c r="E82" s="84">
        <v>729.97</v>
      </c>
      <c r="F82" s="78">
        <f t="shared" si="5"/>
        <v>-263.61</v>
      </c>
      <c r="G82" s="79">
        <f t="shared" si="6"/>
        <v>-0.3611244297710865</v>
      </c>
      <c r="H82" s="77">
        <v>466.36</v>
      </c>
    </row>
    <row r="83" spans="2:8" ht="22.5">
      <c r="B83" s="2"/>
      <c r="C83" s="80">
        <v>32</v>
      </c>
      <c r="D83" s="80" t="s">
        <v>30</v>
      </c>
      <c r="E83" s="83">
        <v>729.97</v>
      </c>
      <c r="F83" s="78">
        <f t="shared" si="5"/>
        <v>-263.61</v>
      </c>
      <c r="G83" s="79">
        <f t="shared" si="6"/>
        <v>-0.3611244297710865</v>
      </c>
      <c r="H83" s="82">
        <v>466.36</v>
      </c>
    </row>
    <row r="84" spans="2:8" ht="33.75">
      <c r="B84" s="57" t="s">
        <v>43</v>
      </c>
      <c r="C84" s="57" t="s">
        <v>62</v>
      </c>
      <c r="D84" s="57" t="s">
        <v>63</v>
      </c>
      <c r="E84" s="95">
        <v>265.44</v>
      </c>
      <c r="F84" s="78">
        <f t="shared" si="5"/>
        <v>-162.07999999999998</v>
      </c>
      <c r="G84" s="79">
        <f t="shared" si="6"/>
        <v>-0.61060880048221811</v>
      </c>
      <c r="H84" s="61">
        <v>103.36</v>
      </c>
    </row>
    <row r="85" spans="2:8" ht="45">
      <c r="B85" s="62" t="s">
        <v>46</v>
      </c>
      <c r="C85" s="62">
        <v>1</v>
      </c>
      <c r="D85" s="62" t="s">
        <v>40</v>
      </c>
      <c r="E85" s="96">
        <v>265.44</v>
      </c>
      <c r="F85" s="78">
        <f t="shared" si="5"/>
        <v>-162.07999999999998</v>
      </c>
      <c r="G85" s="79">
        <f t="shared" si="6"/>
        <v>-0.61060880048221811</v>
      </c>
      <c r="H85" s="63">
        <v>103.36</v>
      </c>
    </row>
    <row r="86" spans="2:8" ht="22.5">
      <c r="B86" s="65" t="s">
        <v>47</v>
      </c>
      <c r="C86" s="65" t="s">
        <v>57</v>
      </c>
      <c r="D86" s="65" t="s">
        <v>49</v>
      </c>
      <c r="E86" s="87">
        <v>265.44</v>
      </c>
      <c r="F86" s="78">
        <f t="shared" si="5"/>
        <v>-162.07999999999998</v>
      </c>
      <c r="G86" s="79">
        <f t="shared" si="6"/>
        <v>-0.61060880048221811</v>
      </c>
      <c r="H86" s="66">
        <v>103.36</v>
      </c>
    </row>
    <row r="87" spans="2:8" ht="45">
      <c r="B87" s="69" t="s">
        <v>50</v>
      </c>
      <c r="C87" s="69">
        <v>820</v>
      </c>
      <c r="D87" s="69" t="s">
        <v>51</v>
      </c>
      <c r="E87" s="94">
        <v>265.44</v>
      </c>
      <c r="F87" s="78">
        <f t="shared" si="5"/>
        <v>-162.07999999999998</v>
      </c>
      <c r="G87" s="79">
        <f t="shared" si="6"/>
        <v>-0.61060880048221811</v>
      </c>
      <c r="H87" s="70">
        <v>103.36</v>
      </c>
    </row>
    <row r="88" spans="2:8" ht="45">
      <c r="B88" s="71" t="s">
        <v>52</v>
      </c>
      <c r="C88" s="71">
        <v>50784</v>
      </c>
      <c r="D88" s="71" t="s">
        <v>40</v>
      </c>
      <c r="E88" s="91">
        <v>265.44</v>
      </c>
      <c r="F88" s="78">
        <f t="shared" si="5"/>
        <v>-162.07999999999998</v>
      </c>
      <c r="G88" s="79">
        <f t="shared" si="6"/>
        <v>-0.61060880048221811</v>
      </c>
      <c r="H88" s="72">
        <v>103.36</v>
      </c>
    </row>
    <row r="89" spans="2:8" ht="22.5">
      <c r="B89" s="75"/>
      <c r="C89" s="76">
        <v>3</v>
      </c>
      <c r="D89" s="76" t="s">
        <v>9</v>
      </c>
      <c r="E89" s="84">
        <v>265.44</v>
      </c>
      <c r="F89" s="78">
        <f t="shared" ref="F89:F112" si="7">H89-E89</f>
        <v>-162.07999999999998</v>
      </c>
      <c r="G89" s="79">
        <f t="shared" si="6"/>
        <v>-0.61060880048221811</v>
      </c>
      <c r="H89" s="77">
        <v>103.36</v>
      </c>
    </row>
    <row r="90" spans="2:8" ht="22.5">
      <c r="B90" s="2"/>
      <c r="C90" s="80">
        <v>32</v>
      </c>
      <c r="D90" s="80" t="s">
        <v>30</v>
      </c>
      <c r="E90" s="83">
        <v>265.44</v>
      </c>
      <c r="F90" s="78">
        <f t="shared" si="7"/>
        <v>-162.07999999999998</v>
      </c>
      <c r="G90" s="79">
        <f t="shared" si="6"/>
        <v>-0.61060880048221811</v>
      </c>
      <c r="H90" s="82">
        <v>103.36</v>
      </c>
    </row>
    <row r="91" spans="2:8" ht="33.75">
      <c r="B91" s="57" t="s">
        <v>43</v>
      </c>
      <c r="C91" s="57" t="s">
        <v>64</v>
      </c>
      <c r="D91" s="57" t="s">
        <v>65</v>
      </c>
      <c r="E91" s="95">
        <v>530.9</v>
      </c>
      <c r="F91" s="78">
        <f t="shared" si="7"/>
        <v>-51.099999999999966</v>
      </c>
      <c r="G91" s="79">
        <f t="shared" si="6"/>
        <v>-9.6251648144659946E-2</v>
      </c>
      <c r="H91" s="61">
        <v>479.8</v>
      </c>
    </row>
    <row r="92" spans="2:8" ht="45">
      <c r="B92" s="62" t="s">
        <v>46</v>
      </c>
      <c r="C92" s="62">
        <v>1</v>
      </c>
      <c r="D92" s="62" t="s">
        <v>40</v>
      </c>
      <c r="E92" s="96">
        <v>530.9</v>
      </c>
      <c r="F92" s="78">
        <f t="shared" si="7"/>
        <v>-51.099999999999966</v>
      </c>
      <c r="G92" s="79">
        <f t="shared" si="6"/>
        <v>-9.6251648144659946E-2</v>
      </c>
      <c r="H92" s="63">
        <v>479.8</v>
      </c>
    </row>
    <row r="93" spans="2:8" ht="22.5">
      <c r="B93" s="65" t="s">
        <v>47</v>
      </c>
      <c r="C93" s="65" t="s">
        <v>57</v>
      </c>
      <c r="D93" s="65" t="s">
        <v>49</v>
      </c>
      <c r="E93" s="87">
        <v>530.9</v>
      </c>
      <c r="F93" s="78">
        <f t="shared" si="7"/>
        <v>-51.099999999999966</v>
      </c>
      <c r="G93" s="79">
        <f t="shared" si="6"/>
        <v>-9.6251648144659946E-2</v>
      </c>
      <c r="H93" s="66">
        <v>479.8</v>
      </c>
    </row>
    <row r="94" spans="2:8" ht="45">
      <c r="B94" s="69" t="s">
        <v>50</v>
      </c>
      <c r="C94" s="69">
        <v>820</v>
      </c>
      <c r="D94" s="69" t="s">
        <v>51</v>
      </c>
      <c r="E94" s="94">
        <v>530.9</v>
      </c>
      <c r="F94" s="78">
        <f t="shared" si="7"/>
        <v>-51.099999999999966</v>
      </c>
      <c r="G94" s="79">
        <f t="shared" si="6"/>
        <v>-9.6251648144659946E-2</v>
      </c>
      <c r="H94" s="70">
        <v>479.8</v>
      </c>
    </row>
    <row r="95" spans="2:8" ht="45">
      <c r="B95" s="71" t="s">
        <v>52</v>
      </c>
      <c r="C95" s="71">
        <v>50784</v>
      </c>
      <c r="D95" s="71" t="s">
        <v>40</v>
      </c>
      <c r="E95" s="91">
        <v>530.9</v>
      </c>
      <c r="F95" s="78">
        <f t="shared" si="7"/>
        <v>-51.099999999999966</v>
      </c>
      <c r="G95" s="79">
        <f t="shared" si="6"/>
        <v>-9.6251648144659946E-2</v>
      </c>
      <c r="H95" s="72">
        <v>479.8</v>
      </c>
    </row>
    <row r="96" spans="2:8" ht="22.5">
      <c r="B96" s="75"/>
      <c r="C96" s="76">
        <v>3</v>
      </c>
      <c r="D96" s="76" t="s">
        <v>9</v>
      </c>
      <c r="E96" s="84">
        <v>530.9</v>
      </c>
      <c r="F96" s="78">
        <f t="shared" si="7"/>
        <v>-51.099999999999966</v>
      </c>
      <c r="G96" s="79">
        <f t="shared" si="6"/>
        <v>-9.6251648144659946E-2</v>
      </c>
      <c r="H96" s="77">
        <v>479.8</v>
      </c>
    </row>
    <row r="97" spans="2:8" ht="22.5">
      <c r="B97" s="2"/>
      <c r="C97" s="80">
        <v>32</v>
      </c>
      <c r="D97" s="80" t="s">
        <v>30</v>
      </c>
      <c r="E97" s="83">
        <v>530.9</v>
      </c>
      <c r="F97" s="78">
        <f t="shared" si="7"/>
        <v>-51.099999999999966</v>
      </c>
      <c r="G97" s="79">
        <f t="shared" si="6"/>
        <v>-9.6251648144659946E-2</v>
      </c>
      <c r="H97" s="82">
        <v>479.8</v>
      </c>
    </row>
    <row r="98" spans="2:8" ht="45">
      <c r="B98" s="57" t="s">
        <v>43</v>
      </c>
      <c r="C98" s="57" t="s">
        <v>66</v>
      </c>
      <c r="D98" s="57" t="s">
        <v>67</v>
      </c>
      <c r="E98" s="95">
        <v>265.44</v>
      </c>
      <c r="F98" s="78">
        <f t="shared" si="7"/>
        <v>-265.44</v>
      </c>
      <c r="G98" s="79">
        <f t="shared" si="6"/>
        <v>-1</v>
      </c>
      <c r="H98" s="61">
        <v>0</v>
      </c>
    </row>
    <row r="99" spans="2:8" ht="45">
      <c r="B99" s="62" t="s">
        <v>46</v>
      </c>
      <c r="C99" s="62">
        <v>1</v>
      </c>
      <c r="D99" s="62" t="s">
        <v>40</v>
      </c>
      <c r="E99" s="96">
        <v>265.44</v>
      </c>
      <c r="F99" s="78">
        <f t="shared" si="7"/>
        <v>-265.44</v>
      </c>
      <c r="G99" s="79">
        <f t="shared" si="6"/>
        <v>-1</v>
      </c>
      <c r="H99" s="63">
        <v>0</v>
      </c>
    </row>
    <row r="100" spans="2:8" ht="22.5">
      <c r="B100" s="65" t="s">
        <v>47</v>
      </c>
      <c r="C100" s="65" t="s">
        <v>57</v>
      </c>
      <c r="D100" s="65" t="s">
        <v>49</v>
      </c>
      <c r="E100" s="87">
        <v>265.44</v>
      </c>
      <c r="F100" s="78">
        <f t="shared" si="7"/>
        <v>-265.44</v>
      </c>
      <c r="G100" s="79">
        <f t="shared" si="6"/>
        <v>-1</v>
      </c>
      <c r="H100" s="66">
        <v>0</v>
      </c>
    </row>
    <row r="101" spans="2:8" ht="45">
      <c r="B101" s="69" t="s">
        <v>50</v>
      </c>
      <c r="C101" s="69">
        <v>820</v>
      </c>
      <c r="D101" s="69" t="s">
        <v>51</v>
      </c>
      <c r="E101" s="94">
        <v>265.44</v>
      </c>
      <c r="F101" s="78">
        <f t="shared" si="7"/>
        <v>-265.44</v>
      </c>
      <c r="G101" s="79">
        <f t="shared" si="6"/>
        <v>-1</v>
      </c>
      <c r="H101" s="70">
        <v>0</v>
      </c>
    </row>
    <row r="102" spans="2:8" ht="45">
      <c r="B102" s="71" t="s">
        <v>52</v>
      </c>
      <c r="C102" s="71">
        <v>50784</v>
      </c>
      <c r="D102" s="71" t="s">
        <v>40</v>
      </c>
      <c r="E102" s="91">
        <v>265.44</v>
      </c>
      <c r="F102" s="78">
        <f t="shared" si="7"/>
        <v>-265.44</v>
      </c>
      <c r="G102" s="79">
        <f t="shared" si="6"/>
        <v>-1</v>
      </c>
      <c r="H102" s="72">
        <v>0</v>
      </c>
    </row>
    <row r="103" spans="2:8" ht="22.5">
      <c r="B103" s="75"/>
      <c r="C103" s="76">
        <v>3</v>
      </c>
      <c r="D103" s="76" t="s">
        <v>9</v>
      </c>
      <c r="E103" s="84">
        <v>265.44</v>
      </c>
      <c r="F103" s="78">
        <f t="shared" si="7"/>
        <v>-265.44</v>
      </c>
      <c r="G103" s="79">
        <f t="shared" si="6"/>
        <v>-1</v>
      </c>
      <c r="H103" s="77">
        <v>0</v>
      </c>
    </row>
    <row r="104" spans="2:8" ht="22.5">
      <c r="B104" s="2"/>
      <c r="C104" s="80">
        <v>32</v>
      </c>
      <c r="D104" s="80" t="s">
        <v>30</v>
      </c>
      <c r="E104" s="83">
        <v>265.44</v>
      </c>
      <c r="F104" s="78">
        <f t="shared" si="7"/>
        <v>-265.44</v>
      </c>
      <c r="G104" s="79">
        <f t="shared" si="6"/>
        <v>-1</v>
      </c>
      <c r="H104" s="82">
        <v>0</v>
      </c>
    </row>
    <row r="105" spans="2:8" ht="45">
      <c r="B105" s="57" t="s">
        <v>43</v>
      </c>
      <c r="C105" s="57" t="s">
        <v>68</v>
      </c>
      <c r="D105" s="57" t="s">
        <v>69</v>
      </c>
      <c r="E105" s="95" t="s">
        <v>70</v>
      </c>
      <c r="F105" s="78">
        <v>-2090.38</v>
      </c>
      <c r="G105" s="79">
        <v>-1</v>
      </c>
      <c r="H105" s="61">
        <v>0</v>
      </c>
    </row>
    <row r="106" spans="2:8" ht="45">
      <c r="B106" s="62" t="s">
        <v>46</v>
      </c>
      <c r="C106" s="62">
        <v>1</v>
      </c>
      <c r="D106" s="62" t="s">
        <v>40</v>
      </c>
      <c r="E106" s="96">
        <v>2090.38</v>
      </c>
      <c r="F106" s="78">
        <f t="shared" si="7"/>
        <v>-2090.38</v>
      </c>
      <c r="G106" s="79">
        <f t="shared" si="6"/>
        <v>-1</v>
      </c>
      <c r="H106" s="63">
        <v>0</v>
      </c>
    </row>
    <row r="107" spans="2:8">
      <c r="B107" s="65" t="s">
        <v>47</v>
      </c>
      <c r="C107" s="65" t="s">
        <v>58</v>
      </c>
      <c r="D107" s="65" t="s">
        <v>71</v>
      </c>
      <c r="E107" s="87">
        <v>2098.38</v>
      </c>
      <c r="F107" s="78">
        <f t="shared" si="7"/>
        <v>-2098.38</v>
      </c>
      <c r="G107" s="79">
        <f t="shared" si="6"/>
        <v>-1</v>
      </c>
      <c r="H107" s="66">
        <v>0</v>
      </c>
    </row>
    <row r="108" spans="2:8" ht="45">
      <c r="B108" s="69" t="s">
        <v>50</v>
      </c>
      <c r="C108" s="69">
        <v>820</v>
      </c>
      <c r="D108" s="69" t="s">
        <v>51</v>
      </c>
      <c r="E108" s="94">
        <v>2090.38</v>
      </c>
      <c r="F108" s="78">
        <f t="shared" si="7"/>
        <v>-2090.38</v>
      </c>
      <c r="G108" s="79">
        <f t="shared" si="6"/>
        <v>-1</v>
      </c>
      <c r="H108" s="70">
        <v>0</v>
      </c>
    </row>
    <row r="109" spans="2:8" ht="45">
      <c r="B109" s="71" t="s">
        <v>52</v>
      </c>
      <c r="C109" s="71">
        <v>50784</v>
      </c>
      <c r="D109" s="71" t="s">
        <v>40</v>
      </c>
      <c r="E109" s="91">
        <v>2090.38</v>
      </c>
      <c r="F109" s="78">
        <f t="shared" si="7"/>
        <v>-2090.38</v>
      </c>
      <c r="G109" s="79">
        <f t="shared" si="6"/>
        <v>-1</v>
      </c>
      <c r="H109" s="72">
        <v>0</v>
      </c>
    </row>
    <row r="110" spans="2:8" ht="45">
      <c r="B110" s="75"/>
      <c r="C110" s="76">
        <v>4</v>
      </c>
      <c r="D110" s="76" t="s">
        <v>10</v>
      </c>
      <c r="E110" s="77">
        <v>2090.38</v>
      </c>
      <c r="F110" s="78">
        <f t="shared" si="7"/>
        <v>-2090.38</v>
      </c>
      <c r="G110" s="79">
        <f t="shared" si="6"/>
        <v>-1</v>
      </c>
      <c r="H110" s="77">
        <v>0</v>
      </c>
    </row>
    <row r="111" spans="2:8" ht="56.25">
      <c r="B111" s="2"/>
      <c r="C111" s="80">
        <v>42</v>
      </c>
      <c r="D111" s="80" t="s">
        <v>33</v>
      </c>
      <c r="E111" s="82">
        <v>2090.38</v>
      </c>
      <c r="F111" s="78">
        <f t="shared" si="7"/>
        <v>-2090.38</v>
      </c>
      <c r="G111" s="79">
        <f t="shared" ref="G111" si="8">F111/E111</f>
        <v>-1</v>
      </c>
      <c r="H111" s="82">
        <v>0</v>
      </c>
    </row>
    <row r="112" spans="2:8" ht="22.5">
      <c r="B112" s="57" t="s">
        <v>43</v>
      </c>
      <c r="C112" s="57" t="s">
        <v>72</v>
      </c>
      <c r="D112" s="57" t="s">
        <v>73</v>
      </c>
      <c r="E112" s="95">
        <v>0</v>
      </c>
      <c r="F112" s="78">
        <f t="shared" si="7"/>
        <v>400</v>
      </c>
      <c r="G112" s="79">
        <v>0</v>
      </c>
      <c r="H112" s="61">
        <v>400</v>
      </c>
    </row>
    <row r="113" spans="2:8" ht="45">
      <c r="B113" s="62" t="s">
        <v>46</v>
      </c>
      <c r="C113" s="62">
        <v>1</v>
      </c>
      <c r="D113" s="62" t="s">
        <v>40</v>
      </c>
      <c r="E113" s="96">
        <v>0</v>
      </c>
      <c r="F113" s="78">
        <v>400</v>
      </c>
      <c r="G113" s="79">
        <v>0</v>
      </c>
      <c r="H113" s="63">
        <v>400</v>
      </c>
    </row>
    <row r="114" spans="2:8" ht="22.5">
      <c r="B114" s="65" t="s">
        <v>47</v>
      </c>
      <c r="C114" s="65" t="s">
        <v>57</v>
      </c>
      <c r="D114" s="65" t="s">
        <v>49</v>
      </c>
      <c r="E114" s="87">
        <v>0</v>
      </c>
      <c r="F114" s="78">
        <v>400</v>
      </c>
      <c r="G114" s="79">
        <v>0</v>
      </c>
      <c r="H114" s="66">
        <v>400</v>
      </c>
    </row>
    <row r="115" spans="2:8" ht="45">
      <c r="B115" s="69" t="s">
        <v>50</v>
      </c>
      <c r="C115" s="69">
        <v>820</v>
      </c>
      <c r="D115" s="69" t="s">
        <v>51</v>
      </c>
      <c r="E115" s="94">
        <v>0</v>
      </c>
      <c r="F115" s="78">
        <v>400</v>
      </c>
      <c r="G115" s="79">
        <v>0</v>
      </c>
      <c r="H115" s="70">
        <v>400</v>
      </c>
    </row>
    <row r="116" spans="2:8" ht="45">
      <c r="B116" s="71" t="s">
        <v>52</v>
      </c>
      <c r="C116" s="71">
        <v>50784</v>
      </c>
      <c r="D116" s="71" t="s">
        <v>40</v>
      </c>
      <c r="E116" s="91">
        <v>0</v>
      </c>
      <c r="F116" s="78">
        <v>400</v>
      </c>
      <c r="G116" s="79">
        <v>0</v>
      </c>
      <c r="H116" s="72">
        <v>400</v>
      </c>
    </row>
    <row r="117" spans="2:8" ht="22.5">
      <c r="B117" s="75"/>
      <c r="C117" s="76">
        <v>3</v>
      </c>
      <c r="D117" s="76" t="s">
        <v>9</v>
      </c>
      <c r="E117" s="84">
        <v>0</v>
      </c>
      <c r="F117" s="78">
        <v>400</v>
      </c>
      <c r="G117" s="79">
        <v>0</v>
      </c>
      <c r="H117" s="77">
        <v>400</v>
      </c>
    </row>
    <row r="118" spans="2:8" ht="22.5">
      <c r="B118" s="2"/>
      <c r="C118" s="80">
        <v>32</v>
      </c>
      <c r="D118" s="80" t="s">
        <v>30</v>
      </c>
      <c r="E118" s="83">
        <v>0</v>
      </c>
      <c r="F118" s="78">
        <v>400</v>
      </c>
      <c r="G118" s="79">
        <v>0</v>
      </c>
      <c r="H118" s="82">
        <v>400</v>
      </c>
    </row>
    <row r="119" spans="2:8">
      <c r="F119" s="97"/>
      <c r="G119" s="98"/>
    </row>
  </sheetData>
  <mergeCells count="4">
    <mergeCell ref="E4:G4"/>
    <mergeCell ref="B3:E3"/>
    <mergeCell ref="E26:G26"/>
    <mergeCell ref="B29:D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korisnik</cp:lastModifiedBy>
  <dcterms:created xsi:type="dcterms:W3CDTF">2023-10-02T12:01:59Z</dcterms:created>
  <dcterms:modified xsi:type="dcterms:W3CDTF">2023-10-18T11:29:02Z</dcterms:modified>
</cp:coreProperties>
</file>